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225" windowWidth="15300" windowHeight="670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M12" i="1" s="1"/>
  <c r="K13" i="1"/>
  <c r="K4" i="1"/>
  <c r="M10" i="1"/>
  <c r="M5" i="1"/>
  <c r="M6" i="1"/>
  <c r="M7" i="1"/>
  <c r="M8" i="1"/>
  <c r="M9" i="1"/>
  <c r="M11" i="1"/>
  <c r="M13" i="1"/>
  <c r="M4" i="1"/>
  <c r="L14" i="1"/>
  <c r="G13" i="1" l="1"/>
  <c r="G14" i="1"/>
  <c r="G5" i="1"/>
  <c r="G6" i="1"/>
  <c r="G7" i="1"/>
  <c r="G8" i="1"/>
  <c r="G9" i="1"/>
  <c r="G11" i="1"/>
  <c r="G12" i="1"/>
  <c r="G4" i="1"/>
  <c r="I12" i="1"/>
  <c r="J14" i="1"/>
  <c r="F13" i="1"/>
  <c r="I13" i="1" s="1"/>
  <c r="F6" i="1"/>
  <c r="I6" i="1" s="1"/>
  <c r="F5" i="1"/>
  <c r="H5" i="1" s="1"/>
  <c r="E14" i="1"/>
  <c r="F12" i="1" s="1"/>
  <c r="H12" i="1" s="1"/>
  <c r="J5" i="1" l="1"/>
  <c r="I5" i="1"/>
  <c r="J12" i="1"/>
  <c r="F9" i="1"/>
  <c r="H9" i="1" s="1"/>
  <c r="F4" i="1"/>
  <c r="I4" i="1" s="1"/>
  <c r="F11" i="1"/>
  <c r="H13" i="1"/>
  <c r="J13" i="1"/>
  <c r="H6" i="1"/>
  <c r="F8" i="1"/>
  <c r="H4" i="1"/>
  <c r="F7" i="1"/>
  <c r="J4" i="1" l="1"/>
  <c r="I9" i="1"/>
  <c r="J9" i="1" s="1"/>
  <c r="I11" i="1"/>
  <c r="H11" i="1"/>
  <c r="J6" i="1"/>
  <c r="I7" i="1"/>
  <c r="H7" i="1"/>
  <c r="F14" i="1"/>
  <c r="I8" i="1"/>
  <c r="H8" i="1"/>
  <c r="J7" i="1" l="1"/>
  <c r="J11" i="1"/>
  <c r="J8" i="1"/>
  <c r="K14" i="1" l="1"/>
  <c r="M14" i="1" s="1"/>
</calcChain>
</file>

<file path=xl/sharedStrings.xml><?xml version="1.0" encoding="utf-8"?>
<sst xmlns="http://schemas.openxmlformats.org/spreadsheetml/2006/main" count="24" uniqueCount="24">
  <si>
    <t>Kommune</t>
  </si>
  <si>
    <t>Kontingent for 2016</t>
  </si>
  <si>
    <t>Kontingent for 2017</t>
  </si>
  <si>
    <t>Kontingent 2018</t>
  </si>
  <si>
    <t>Beiarn</t>
  </si>
  <si>
    <t>Bodø</t>
  </si>
  <si>
    <t>Fauske</t>
  </si>
  <si>
    <t>Gildeskål</t>
  </si>
  <si>
    <t>Hamarøy</t>
  </si>
  <si>
    <t>Meløy</t>
  </si>
  <si>
    <t xml:space="preserve">Saltdal </t>
  </si>
  <si>
    <t>Steigen</t>
  </si>
  <si>
    <t>Sørfold</t>
  </si>
  <si>
    <t>Sum:</t>
  </si>
  <si>
    <t>Prosent av totalen 2017</t>
  </si>
  <si>
    <t>Totalt pr kommune 2018</t>
  </si>
  <si>
    <t>Kontingent pr innbygger</t>
  </si>
  <si>
    <t>Innbyggere pr 01.01.17</t>
  </si>
  <si>
    <t>AFP - Trond Loge 2018</t>
  </si>
  <si>
    <t>Kontingent 2019</t>
  </si>
  <si>
    <t>Innbyggere pr 01.01.18</t>
  </si>
  <si>
    <t>Kontingent pr innbygger 2019</t>
  </si>
  <si>
    <t>Rødøy*</t>
  </si>
  <si>
    <t>*kontingent i Polarsirkelen friluftsråd for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</si>
</sst>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3" fontId="0" fillId="0" borderId="1" xfId="0" applyNumberFormat="1" applyBorder="1"/>
    <xf numFmtId="0" fontId="1" fillId="0" borderId="2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/>
    <xf numFmtId="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26"/>
  <sheetViews>
    <sheetView tabSelected="1" workbookViewId="0">
      <selection activeCell="L14" sqref="L14"/>
    </sheetView>
  </sheetViews>
  <sheetFormatPr baseColWidth="10" defaultRowHeight="15" x14ac:dyDescent="0.25"/>
  <cols>
    <col min="4" max="5" width="11" bestFit="1" customWidth="1"/>
    <col min="6" max="6" width="12.42578125" bestFit="1" customWidth="1"/>
    <col min="7" max="7" width="12.42578125" customWidth="1"/>
    <col min="8" max="9" width="12.28515625" customWidth="1"/>
    <col min="10" max="10" width="12.28515625" bestFit="1" customWidth="1"/>
  </cols>
  <sheetData>
    <row r="3" spans="2:13" ht="56.1" x14ac:dyDescent="0.35">
      <c r="B3" s="6" t="s">
        <v>0</v>
      </c>
      <c r="C3" s="6" t="s">
        <v>17</v>
      </c>
      <c r="D3" s="6" t="s">
        <v>1</v>
      </c>
      <c r="E3" s="6" t="s">
        <v>2</v>
      </c>
      <c r="F3" s="6" t="s">
        <v>14</v>
      </c>
      <c r="G3" s="6" t="s">
        <v>16</v>
      </c>
      <c r="H3" s="6" t="s">
        <v>3</v>
      </c>
      <c r="I3" s="6" t="s">
        <v>18</v>
      </c>
      <c r="J3" s="6" t="s">
        <v>15</v>
      </c>
      <c r="K3" s="7" t="s">
        <v>19</v>
      </c>
      <c r="L3" s="7" t="s">
        <v>20</v>
      </c>
      <c r="M3" s="7" t="s">
        <v>21</v>
      </c>
    </row>
    <row r="4" spans="2:13" ht="14.45" x14ac:dyDescent="0.35">
      <c r="B4" s="8" t="s">
        <v>4</v>
      </c>
      <c r="C4" s="8">
        <v>1043</v>
      </c>
      <c r="D4" s="9">
        <v>34360</v>
      </c>
      <c r="E4" s="9">
        <v>35220</v>
      </c>
      <c r="F4" s="10">
        <f>100*E4/E14</f>
        <v>4.1988054505787957</v>
      </c>
      <c r="G4" s="10">
        <f>D4/C4</f>
        <v>32.943432406519655</v>
      </c>
      <c r="H4" s="9">
        <f>H14*(F4/100)</f>
        <v>35689.846329919761</v>
      </c>
      <c r="I4" s="9">
        <f>I14*(F4/100)</f>
        <v>7557.8498110418323</v>
      </c>
      <c r="J4" s="9">
        <f t="shared" ref="J4:J14" si="0">H4+I4</f>
        <v>43247.696140961591</v>
      </c>
      <c r="K4" s="4">
        <f>H4*1.026</f>
        <v>36617.782334497679</v>
      </c>
      <c r="L4" s="4">
        <v>1029</v>
      </c>
      <c r="M4" s="11">
        <f>K4/L4</f>
        <v>35.585794299803382</v>
      </c>
    </row>
    <row r="5" spans="2:13" x14ac:dyDescent="0.25">
      <c r="B5" s="8" t="s">
        <v>5</v>
      </c>
      <c r="C5" s="8">
        <v>51022</v>
      </c>
      <c r="D5" s="9">
        <v>344690</v>
      </c>
      <c r="E5" s="9">
        <v>353310</v>
      </c>
      <c r="F5" s="10">
        <f>100*E5/E14</f>
        <v>42.120384830891382</v>
      </c>
      <c r="G5" s="10">
        <f t="shared" ref="G5:G14" si="1">D5/C5</f>
        <v>6.7557132217474818</v>
      </c>
      <c r="H5" s="9">
        <f>H14*(F5/100)</f>
        <v>358023.27106257674</v>
      </c>
      <c r="I5" s="9">
        <f>I14*(F5/100)</f>
        <v>75816.692695604492</v>
      </c>
      <c r="J5" s="9">
        <f t="shared" si="0"/>
        <v>433839.9637581812</v>
      </c>
      <c r="K5" s="4">
        <f t="shared" ref="K5:K13" si="2">H5*1.026</f>
        <v>367331.87611020374</v>
      </c>
      <c r="L5" s="4">
        <v>51558</v>
      </c>
      <c r="M5" s="11">
        <f t="shared" ref="M5:M14" si="3">K5/L5</f>
        <v>7.124633928977147</v>
      </c>
    </row>
    <row r="6" spans="2:13" ht="14.45" x14ac:dyDescent="0.35">
      <c r="B6" s="8" t="s">
        <v>6</v>
      </c>
      <c r="C6" s="8">
        <v>9729</v>
      </c>
      <c r="D6" s="9">
        <v>108680</v>
      </c>
      <c r="E6" s="9">
        <v>111400</v>
      </c>
      <c r="F6" s="10">
        <f>100*E6/E14</f>
        <v>13.280719113982904</v>
      </c>
      <c r="G6" s="10">
        <f t="shared" si="1"/>
        <v>11.170726693390893</v>
      </c>
      <c r="H6" s="9">
        <f>H14*(F6/100)</f>
        <v>112886.1124688547</v>
      </c>
      <c r="I6" s="9">
        <f>I14*(F6/100)</f>
        <v>23905.294405169228</v>
      </c>
      <c r="J6" s="9">
        <f t="shared" si="0"/>
        <v>136791.40687402393</v>
      </c>
      <c r="K6" s="4">
        <f t="shared" si="2"/>
        <v>115821.15139304493</v>
      </c>
      <c r="L6" s="4">
        <v>9775</v>
      </c>
      <c r="M6" s="11">
        <f t="shared" si="3"/>
        <v>11.848711139953446</v>
      </c>
    </row>
    <row r="7" spans="2:13" x14ac:dyDescent="0.25">
      <c r="B7" s="8" t="s">
        <v>7</v>
      </c>
      <c r="C7" s="8">
        <v>2024</v>
      </c>
      <c r="D7" s="9">
        <v>43690</v>
      </c>
      <c r="E7" s="9">
        <v>44780</v>
      </c>
      <c r="F7" s="10">
        <f>100*E7/E14</f>
        <v>5.3385152775956417</v>
      </c>
      <c r="G7" s="10">
        <f t="shared" si="1"/>
        <v>21.585968379446641</v>
      </c>
      <c r="H7" s="9">
        <f>H14*(F7/100)</f>
        <v>45377.379859562956</v>
      </c>
      <c r="I7" s="9">
        <f>I14*(F7/100)</f>
        <v>9609.3274996721539</v>
      </c>
      <c r="J7" s="9">
        <f t="shared" si="0"/>
        <v>54986.707359235108</v>
      </c>
      <c r="K7" s="4">
        <f t="shared" si="2"/>
        <v>46557.191735911591</v>
      </c>
      <c r="L7" s="4">
        <v>1998</v>
      </c>
      <c r="M7" s="11">
        <f t="shared" si="3"/>
        <v>23.301897765721517</v>
      </c>
    </row>
    <row r="8" spans="2:13" x14ac:dyDescent="0.25">
      <c r="B8" s="8" t="s">
        <v>8</v>
      </c>
      <c r="C8" s="8">
        <v>1810</v>
      </c>
      <c r="D8" s="9">
        <v>41210</v>
      </c>
      <c r="E8" s="9">
        <v>42240</v>
      </c>
      <c r="F8" s="10">
        <f>100*E8/E14</f>
        <v>5.0357053444761029</v>
      </c>
      <c r="G8" s="10">
        <f t="shared" si="1"/>
        <v>22.767955801104971</v>
      </c>
      <c r="H8" s="9">
        <f>H14*(F8/100)</f>
        <v>42803.495428046874</v>
      </c>
      <c r="I8" s="9">
        <f>I14*(F8/100)</f>
        <v>9064.2696200569844</v>
      </c>
      <c r="J8" s="9">
        <f t="shared" si="0"/>
        <v>51867.765048103858</v>
      </c>
      <c r="K8" s="4">
        <f t="shared" si="2"/>
        <v>43916.386309176094</v>
      </c>
      <c r="L8" s="4">
        <v>1801</v>
      </c>
      <c r="M8" s="11">
        <f t="shared" si="3"/>
        <v>24.384445479831257</v>
      </c>
    </row>
    <row r="9" spans="2:13" x14ac:dyDescent="0.25">
      <c r="B9" s="8" t="s">
        <v>9</v>
      </c>
      <c r="C9" s="8">
        <v>6435</v>
      </c>
      <c r="D9" s="9">
        <v>83330</v>
      </c>
      <c r="E9" s="9">
        <v>85410</v>
      </c>
      <c r="F9" s="10">
        <f>100*E9/E14</f>
        <v>10.182282042417233</v>
      </c>
      <c r="G9" s="10">
        <f t="shared" si="1"/>
        <v>12.94949494949495</v>
      </c>
      <c r="H9" s="9">
        <f>H14*(F9/100)</f>
        <v>86549.397360546485</v>
      </c>
      <c r="I9" s="9">
        <f>I14*(F9/100)</f>
        <v>18328.107676351021</v>
      </c>
      <c r="J9" s="9">
        <f t="shared" si="0"/>
        <v>104877.50503689751</v>
      </c>
      <c r="K9" s="4">
        <f t="shared" si="2"/>
        <v>88799.68169192069</v>
      </c>
      <c r="L9" s="4">
        <v>6346</v>
      </c>
      <c r="M9" s="11">
        <f t="shared" si="3"/>
        <v>13.993016339729072</v>
      </c>
    </row>
    <row r="10" spans="2:13" x14ac:dyDescent="0.25">
      <c r="B10" s="8" t="s">
        <v>22</v>
      </c>
      <c r="C10" s="8"/>
      <c r="D10" s="9"/>
      <c r="E10" s="9"/>
      <c r="F10" s="10"/>
      <c r="G10" s="10"/>
      <c r="H10" s="9">
        <v>34349</v>
      </c>
      <c r="I10" s="9"/>
      <c r="J10" s="9"/>
      <c r="K10" s="4">
        <f t="shared" si="2"/>
        <v>35242.074000000001</v>
      </c>
      <c r="L10" s="4">
        <v>1249</v>
      </c>
      <c r="M10" s="11">
        <f t="shared" si="3"/>
        <v>28.216232185748598</v>
      </c>
    </row>
    <row r="11" spans="2:13" ht="14.45" x14ac:dyDescent="0.35">
      <c r="B11" s="8" t="s">
        <v>10</v>
      </c>
      <c r="C11" s="8">
        <v>4702</v>
      </c>
      <c r="D11" s="9">
        <v>67150</v>
      </c>
      <c r="E11" s="9">
        <v>68830</v>
      </c>
      <c r="F11" s="10">
        <f>100*E11/E14</f>
        <v>8.2056723215030818</v>
      </c>
      <c r="G11" s="10">
        <f t="shared" si="1"/>
        <v>14.281156954487452</v>
      </c>
      <c r="H11" s="9">
        <f>H14*(F11/100)</f>
        <v>69748.214732776207</v>
      </c>
      <c r="I11" s="9">
        <f>I14*(F11/100)</f>
        <v>14770.210178705549</v>
      </c>
      <c r="J11" s="9">
        <f t="shared" si="0"/>
        <v>84518.42491148175</v>
      </c>
      <c r="K11" s="4">
        <f t="shared" si="2"/>
        <v>71561.668315828385</v>
      </c>
      <c r="L11" s="4">
        <v>4691</v>
      </c>
      <c r="M11" s="11">
        <f t="shared" si="3"/>
        <v>15.255098766964055</v>
      </c>
    </row>
    <row r="12" spans="2:13" ht="14.45" x14ac:dyDescent="0.35">
      <c r="B12" s="8" t="s">
        <v>11</v>
      </c>
      <c r="C12" s="8">
        <v>2543</v>
      </c>
      <c r="D12" s="9">
        <v>49950</v>
      </c>
      <c r="E12" s="9">
        <v>51200</v>
      </c>
      <c r="F12" s="10">
        <f>100*E12/E14</f>
        <v>6.1038852660316403</v>
      </c>
      <c r="G12" s="10">
        <f t="shared" si="1"/>
        <v>19.642154935116004</v>
      </c>
      <c r="H12" s="9">
        <f>H14*(F12/100)</f>
        <v>51883.024761268942</v>
      </c>
      <c r="I12" s="9">
        <f>I14*(F12/100)</f>
        <v>10986.993478856952</v>
      </c>
      <c r="J12" s="9">
        <f t="shared" si="0"/>
        <v>62870.018240125893</v>
      </c>
      <c r="K12" s="4">
        <f t="shared" si="2"/>
        <v>53231.983405061932</v>
      </c>
      <c r="L12" s="4">
        <v>2534</v>
      </c>
      <c r="M12" s="11">
        <f t="shared" si="3"/>
        <v>21.007096844933674</v>
      </c>
    </row>
    <row r="13" spans="2:13" x14ac:dyDescent="0.25">
      <c r="B13" s="8" t="s">
        <v>12</v>
      </c>
      <c r="C13" s="8">
        <v>1958</v>
      </c>
      <c r="D13" s="9">
        <v>45290</v>
      </c>
      <c r="E13" s="9">
        <v>46420</v>
      </c>
      <c r="F13" s="10">
        <f>100*E13/E14</f>
        <v>5.5340303525232173</v>
      </c>
      <c r="G13" s="10">
        <f t="shared" si="1"/>
        <v>23.130745658835547</v>
      </c>
      <c r="H13" s="9">
        <f>H14*(F13/100)</f>
        <v>47039.257996447348</v>
      </c>
      <c r="I13" s="9">
        <f>I14*(F13/100)</f>
        <v>9961.2546345417904</v>
      </c>
      <c r="J13" s="9">
        <f t="shared" si="0"/>
        <v>57000.512630989135</v>
      </c>
      <c r="K13" s="4">
        <f t="shared" si="2"/>
        <v>48262.278704354983</v>
      </c>
      <c r="L13" s="4">
        <v>1979</v>
      </c>
      <c r="M13" s="11">
        <f t="shared" si="3"/>
        <v>24.387205004727125</v>
      </c>
    </row>
    <row r="14" spans="2:13" ht="14.45" x14ac:dyDescent="0.35">
      <c r="B14" s="6" t="s">
        <v>13</v>
      </c>
      <c r="C14" s="6">
        <v>81266</v>
      </c>
      <c r="D14" s="12">
        <v>818350</v>
      </c>
      <c r="E14" s="12">
        <f>SUM(E4:E13)</f>
        <v>838810</v>
      </c>
      <c r="F14" s="13">
        <f>SUM(F4:F13)</f>
        <v>100</v>
      </c>
      <c r="G14" s="13">
        <f t="shared" si="1"/>
        <v>10.07001698127138</v>
      </c>
      <c r="H14" s="12">
        <v>850000</v>
      </c>
      <c r="I14" s="12">
        <v>180000</v>
      </c>
      <c r="J14" s="12">
        <f t="shared" si="0"/>
        <v>1030000</v>
      </c>
      <c r="K14" s="14">
        <f>SUM(K4:K13)</f>
        <v>907342.07400000002</v>
      </c>
      <c r="L14" s="14">
        <f>SUM(L4:L13)</f>
        <v>82960</v>
      </c>
      <c r="M14" s="15">
        <f t="shared" si="3"/>
        <v>10.937103109932497</v>
      </c>
    </row>
    <row r="15" spans="2:13" x14ac:dyDescent="0.25">
      <c r="B15" s="5" t="s">
        <v>23</v>
      </c>
      <c r="E15" s="1"/>
      <c r="F15" s="1"/>
      <c r="G15" s="1"/>
      <c r="H15" s="1"/>
      <c r="I15" s="1"/>
    </row>
    <row r="17" spans="5:7" ht="14.45" x14ac:dyDescent="0.35">
      <c r="E17" s="2"/>
      <c r="F17" s="3"/>
      <c r="G17" s="3"/>
    </row>
    <row r="18" spans="5:7" ht="14.45" x14ac:dyDescent="0.35">
      <c r="E18" s="2"/>
      <c r="F18" s="3"/>
      <c r="G18" s="3"/>
    </row>
    <row r="19" spans="5:7" ht="14.45" x14ac:dyDescent="0.35">
      <c r="E19" s="2"/>
      <c r="F19" s="3"/>
      <c r="G19" s="3"/>
    </row>
    <row r="20" spans="5:7" ht="14.45" x14ac:dyDescent="0.35">
      <c r="E20" s="2"/>
      <c r="F20" s="3"/>
      <c r="G20" s="3"/>
    </row>
    <row r="21" spans="5:7" ht="14.45" x14ac:dyDescent="0.35">
      <c r="E21" s="2"/>
      <c r="F21" s="3"/>
      <c r="G21" s="3"/>
    </row>
    <row r="22" spans="5:7" ht="14.45" x14ac:dyDescent="0.35">
      <c r="E22" s="2"/>
      <c r="F22" s="3"/>
      <c r="G22" s="3"/>
    </row>
    <row r="23" spans="5:7" ht="14.45" x14ac:dyDescent="0.35">
      <c r="E23" s="2"/>
      <c r="F23" s="3"/>
      <c r="G23" s="3"/>
    </row>
    <row r="24" spans="5:7" ht="14.45" x14ac:dyDescent="0.35">
      <c r="E24" s="2"/>
      <c r="F24" s="3"/>
      <c r="G24" s="3"/>
    </row>
    <row r="25" spans="5:7" ht="14.45" x14ac:dyDescent="0.35">
      <c r="E25" s="2"/>
      <c r="F25" s="3"/>
      <c r="G25" s="3"/>
    </row>
    <row r="26" spans="5:7" ht="14.45" x14ac:dyDescent="0.35">
      <c r="E26" s="2"/>
      <c r="F26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Bodø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Godal</dc:creator>
  <cp:lastModifiedBy>Kjersti Bye Pedersen</cp:lastModifiedBy>
  <dcterms:created xsi:type="dcterms:W3CDTF">2017-08-30T14:20:42Z</dcterms:created>
  <dcterms:modified xsi:type="dcterms:W3CDTF">2018-09-03T08:11:52Z</dcterms:modified>
</cp:coreProperties>
</file>